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'план'!$A$1:$F$64</definedName>
  </definedNames>
  <calcPr fullCalcOnLoad="1"/>
</workbook>
</file>

<file path=xl/sharedStrings.xml><?xml version="1.0" encoding="utf-8"?>
<sst xmlns="http://schemas.openxmlformats.org/spreadsheetml/2006/main" count="269" uniqueCount="152">
  <si>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</si>
  <si>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</si>
  <si>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</si>
  <si>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</si>
  <si>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</si>
  <si>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</si>
  <si>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</si>
  <si>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</si>
  <si>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</si>
  <si>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</si>
  <si>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</si>
  <si>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</si>
  <si>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</si>
  <si>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</si>
  <si>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</si>
  <si>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</si>
  <si>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</si>
  <si>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</si>
  <si>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</si>
  <si>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</si>
  <si>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</si>
  <si>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</si>
  <si>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</si>
  <si>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</si>
  <si>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</si>
  <si>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</si>
  <si>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</si>
  <si>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</si>
  <si>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</si>
  <si>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</si>
  <si>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</si>
  <si>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</si>
  <si>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</si>
  <si>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</si>
  <si>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</si>
  <si>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</si>
  <si>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</si>
  <si>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</si>
  <si>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</si>
  <si>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</si>
  <si>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</si>
  <si>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</si>
  <si>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</si>
  <si>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</si>
  <si>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</si>
  <si>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</si>
  <si>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</si>
  <si>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</si>
  <si>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</si>
  <si>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</si>
  <si>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</si>
  <si>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</si>
  <si>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</si>
  <si>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</si>
  <si>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</si>
  <si>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</si>
  <si>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</si>
  <si>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</si>
  <si>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</si>
  <si>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</si>
  <si>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</si>
  <si>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55/2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</si>
  <si>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</si>
  <si>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</si>
  <si>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</si>
  <si>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</si>
  <si>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</si>
  <si>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</si>
  <si>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</si>
  <si>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</si>
  <si>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</si>
  <si>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</si>
  <si>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</si>
  <si>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</si>
  <si>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</si>
  <si>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</si>
  <si>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ул. Машиностроителей 55/2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</si>
  <si>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</si>
  <si>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</si>
  <si>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</si>
  <si>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</si>
  <si>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</si>
  <si>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</si>
  <si>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</si>
  <si>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</si>
  <si>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</si>
  <si>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</si>
  <si>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</si>
  <si>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технического этажа от мусора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</si>
  <si>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</si>
  <si>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</si>
  <si>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</si>
  <si>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</si>
  <si>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</si>
  <si>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</si>
  <si>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</si>
  <si>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</si>
  <si>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</si>
  <si>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</si>
  <si>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1 раз в год</t>
  </si>
  <si>
    <t>2 раза в год</t>
  </si>
  <si>
    <t>по необходимости</t>
  </si>
  <si>
    <t>шт</t>
  </si>
  <si>
    <t>2 раза в неделю</t>
  </si>
  <si>
    <t>дом</t>
  </si>
  <si>
    <t>Ремонт козырька входа в подвал: смена  профлиста</t>
  </si>
  <si>
    <t>Устройство бетонных полов толщ. 50 мм (вход в подвал -3под)</t>
  </si>
  <si>
    <t xml:space="preserve">Исправление оголовков вентшахт с добавлением до 50% нового кирпича  </t>
  </si>
  <si>
    <t>Установка металлических вентзонтов на кровле</t>
  </si>
  <si>
    <t>Дератизация</t>
  </si>
  <si>
    <t>Дезинсекция</t>
  </si>
  <si>
    <t>ПЛАН НА 2020 г</t>
  </si>
  <si>
    <t>Подметание территории в летний период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</si>
  <si>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</si>
  <si>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</si>
  <si>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</si>
  <si>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</si>
  <si>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</si>
  <si>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</si>
  <si>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</si>
  <si>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</si>
  <si>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</si>
  <si>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</si>
  <si>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</si>
  <si>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</si>
  <si>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</si>
  <si>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</si>
  <si>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</si>
  <si>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</si>
  <si>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</si>
  <si>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</si>
  <si>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</si>
  <si>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</si>
  <si>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</si>
  <si>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</si>
  <si>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</si>
  <si>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</si>
  <si>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</si>
  <si>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</si>
  <si>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</si>
  <si>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</si>
  <si>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</si>
  <si>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Прочистка вентканалов и вентшахт по графику</t>
  </si>
  <si>
    <t xml:space="preserve">Огнезащитная обработка деревянных конструкций чердачного помещения с проведением лабораторных испытаний </t>
  </si>
  <si>
    <t>1 раз в 3 года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</si>
  <si>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</si>
  <si>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</si>
  <si>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</si>
  <si>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</si>
  <si>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1.3 Проведение дератизации и дезинсекции помещений, входящих в состав общего имущества в многоквартирном доме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</si>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</sst>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171" fontId="5" fillId="32" borderId="10" xfId="58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72" fontId="3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13" sqref="G1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1"/>
      <c r="B2" s="1"/>
      <c r="C2" s="1"/>
      <c r="D2" s="1"/>
      <c r="E2" s="1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2" t="s">
        <v>1</v>
      </c>
      <c r="B5" s="2" t="s">
        <v>2</v>
      </c>
      <c r="C5" s="2" t="s">
        <v>3</v>
      </c>
      <c r="D5" s="62" t="s">
        <v>4</v>
      </c>
      <c r="E5" s="63"/>
    </row>
    <row r="6" spans="1:5" ht="15">
      <c r="A6" s="3" t="s">
        <v>5</v>
      </c>
      <c r="B6" s="4" t="s">
        <v>6</v>
      </c>
      <c r="C6" s="5" t="s">
        <v>7</v>
      </c>
      <c r="D6" s="57">
        <v>43466</v>
      </c>
      <c r="E6" s="58"/>
    </row>
    <row r="7" spans="1:5" ht="15">
      <c r="A7" s="3" t="s">
        <v>8</v>
      </c>
      <c r="B7" s="4" t="s">
        <v>9</v>
      </c>
      <c r="C7" s="5" t="s">
        <v>7</v>
      </c>
      <c r="D7" s="53" t="s">
        <v>58</v>
      </c>
      <c r="E7" s="54"/>
    </row>
    <row r="8" spans="1:5" ht="15">
      <c r="A8" s="8" t="s">
        <v>10</v>
      </c>
      <c r="B8" s="7" t="s">
        <v>11</v>
      </c>
      <c r="C8" s="9" t="s">
        <v>12</v>
      </c>
      <c r="D8" s="55">
        <f>3401.4*12*4.07</f>
        <v>166124.37600000002</v>
      </c>
      <c r="E8" s="5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3401.4*12*1.55</f>
        <v>63266.04000000001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3401.4*12*0.12</f>
        <v>4898.0160000000005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3401.4*12*1.1</f>
        <v>44898.48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3401.4*12*0.73</f>
        <v>29796.264000000003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3401.4*12*0.57</f>
        <v>23265.576</v>
      </c>
    </row>
    <row r="15" spans="1:5" ht="15">
      <c r="A15" s="3" t="s">
        <v>13</v>
      </c>
      <c r="B15" s="4" t="s">
        <v>6</v>
      </c>
      <c r="C15" s="5" t="s">
        <v>7</v>
      </c>
      <c r="D15" s="57">
        <v>43466</v>
      </c>
      <c r="E15" s="58"/>
    </row>
    <row r="16" spans="1:5" ht="45" customHeight="1">
      <c r="A16" s="3" t="s">
        <v>14</v>
      </c>
      <c r="B16" s="4" t="s">
        <v>9</v>
      </c>
      <c r="C16" s="5" t="s">
        <v>7</v>
      </c>
      <c r="D16" s="53" t="s">
        <v>57</v>
      </c>
      <c r="E16" s="54"/>
    </row>
    <row r="17" spans="1:5" ht="15">
      <c r="A17" s="8" t="s">
        <v>15</v>
      </c>
      <c r="B17" s="7" t="s">
        <v>11</v>
      </c>
      <c r="C17" s="9" t="s">
        <v>12</v>
      </c>
      <c r="D17" s="55">
        <f>SUM(E19:E24)</f>
        <v>157144.68</v>
      </c>
      <c r="E17" s="5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3401.4*12*0.9</f>
        <v>36735.12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3401.4*12*1.79</f>
        <v>73062.072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3401.4*12*0.44</f>
        <v>17959.392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3401.4*12*0.09</f>
        <v>3673.512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3401.4*12*0.57</f>
        <v>23265.576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3401.4*12*0.06</f>
        <v>2449.0080000000003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196328.80800000002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3401.4*12*0.62</f>
        <v>25306.416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3401.4*12*4.19</f>
        <v>171022.39200000002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519597.86400000006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80" zoomScaleNormal="80" zoomScaleSheetLayoutView="80" zoomScalePageLayoutView="0" workbookViewId="0" topLeftCell="A58">
      <selection activeCell="F26" sqref="F26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7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4" t="s">
        <v>111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21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145</v>
      </c>
      <c r="B8" s="23">
        <v>3401.1</v>
      </c>
      <c r="C8" s="49">
        <v>12</v>
      </c>
      <c r="D8" s="24" t="s">
        <v>71</v>
      </c>
      <c r="E8" s="25">
        <f>E9+E10+E22+E25+E44</f>
        <v>8.888991338804898</v>
      </c>
      <c r="F8" s="26">
        <f>F9+F10+F22+F25+F44</f>
        <v>363724.44500000007</v>
      </c>
    </row>
    <row r="9" spans="1:6" s="38" customFormat="1" ht="19.5" customHeight="1" outlineLevel="1">
      <c r="A9" s="43" t="s">
        <v>146</v>
      </c>
      <c r="B9" s="44">
        <f>B8</f>
        <v>3401.1</v>
      </c>
      <c r="C9" s="39">
        <v>12</v>
      </c>
      <c r="D9" s="40" t="s">
        <v>7</v>
      </c>
      <c r="E9" s="41">
        <v>1</v>
      </c>
      <c r="F9" s="45">
        <f>B9*C9*E9</f>
        <v>40813.2</v>
      </c>
    </row>
    <row r="10" spans="1:6" s="29" customFormat="1" ht="46.5" customHeight="1" outlineLevel="1">
      <c r="A10" s="43" t="s">
        <v>147</v>
      </c>
      <c r="B10" s="44">
        <f>B8</f>
        <v>3401.1</v>
      </c>
      <c r="C10" s="39" t="s">
        <v>7</v>
      </c>
      <c r="D10" s="40" t="s">
        <v>7</v>
      </c>
      <c r="E10" s="41">
        <f>F10/B10/12</f>
        <v>3.1554714651142284</v>
      </c>
      <c r="F10" s="45">
        <f>SUM(F11:F21)</f>
        <v>128784.88800000002</v>
      </c>
    </row>
    <row r="11" spans="1:6" s="29" customFormat="1" ht="19.5" customHeight="1" outlineLevel="2">
      <c r="A11" s="42" t="s">
        <v>112</v>
      </c>
      <c r="B11" s="44">
        <v>1446.5</v>
      </c>
      <c r="C11" s="39">
        <v>72</v>
      </c>
      <c r="D11" s="40" t="s">
        <v>71</v>
      </c>
      <c r="E11" s="41">
        <v>0.37</v>
      </c>
      <c r="F11" s="45">
        <f>B11*C11*E11</f>
        <v>38534.76</v>
      </c>
    </row>
    <row r="12" spans="1:6" s="29" customFormat="1" ht="19.5" customHeight="1" outlineLevel="2">
      <c r="A12" s="42" t="s">
        <v>77</v>
      </c>
      <c r="B12" s="44">
        <v>500</v>
      </c>
      <c r="C12" s="39">
        <v>72</v>
      </c>
      <c r="D12" s="40" t="s">
        <v>71</v>
      </c>
      <c r="E12" s="41">
        <v>0.15</v>
      </c>
      <c r="F12" s="45">
        <f aca="true" t="shared" si="0" ref="F12:F21">B12*C12*E12</f>
        <v>5400</v>
      </c>
    </row>
    <row r="13" spans="1:6" s="29" customFormat="1" ht="19.5" customHeight="1" outlineLevel="2">
      <c r="A13" s="42" t="s">
        <v>78</v>
      </c>
      <c r="B13" s="44">
        <v>2</v>
      </c>
      <c r="C13" s="39">
        <v>248</v>
      </c>
      <c r="D13" s="40" t="s">
        <v>72</v>
      </c>
      <c r="E13" s="41">
        <v>9.3</v>
      </c>
      <c r="F13" s="45">
        <f>B13*C13*E13</f>
        <v>4612.8</v>
      </c>
    </row>
    <row r="14" spans="1:6" s="29" customFormat="1" ht="18" customHeight="1" outlineLevel="2">
      <c r="A14" s="42" t="s">
        <v>79</v>
      </c>
      <c r="B14" s="44">
        <v>500</v>
      </c>
      <c r="C14" s="39">
        <v>3</v>
      </c>
      <c r="D14" s="40" t="s">
        <v>71</v>
      </c>
      <c r="E14" s="41">
        <v>3.46</v>
      </c>
      <c r="F14" s="45">
        <f t="shared" si="0"/>
        <v>5190</v>
      </c>
    </row>
    <row r="15" spans="1:6" s="29" customFormat="1" ht="35.25" customHeight="1" outlineLevel="2">
      <c r="A15" s="42" t="s">
        <v>80</v>
      </c>
      <c r="B15" s="44">
        <v>1</v>
      </c>
      <c r="C15" s="39">
        <v>139</v>
      </c>
      <c r="D15" s="40" t="s">
        <v>71</v>
      </c>
      <c r="E15" s="41">
        <v>6.69</v>
      </c>
      <c r="F15" s="45">
        <f t="shared" si="0"/>
        <v>929.9100000000001</v>
      </c>
    </row>
    <row r="16" spans="1:6" s="29" customFormat="1" ht="19.5" customHeight="1" outlineLevel="2">
      <c r="A16" s="42" t="s">
        <v>81</v>
      </c>
      <c r="B16" s="44">
        <v>7.2</v>
      </c>
      <c r="C16" s="39">
        <v>139</v>
      </c>
      <c r="D16" s="40" t="s">
        <v>71</v>
      </c>
      <c r="E16" s="41">
        <v>0.64</v>
      </c>
      <c r="F16" s="45">
        <f t="shared" si="0"/>
        <v>640.5120000000001</v>
      </c>
    </row>
    <row r="17" spans="1:6" s="29" customFormat="1" ht="17.25" customHeight="1" outlineLevel="2">
      <c r="A17" s="42" t="s">
        <v>82</v>
      </c>
      <c r="B17" s="44">
        <f>B11*0.8</f>
        <v>1157.2</v>
      </c>
      <c r="C17" s="39">
        <v>72</v>
      </c>
      <c r="D17" s="40" t="s">
        <v>71</v>
      </c>
      <c r="E17" s="41">
        <v>0.53</v>
      </c>
      <c r="F17" s="45">
        <f t="shared" si="0"/>
        <v>44158.75200000001</v>
      </c>
    </row>
    <row r="18" spans="1:6" s="29" customFormat="1" ht="37.5" customHeight="1" outlineLevel="2">
      <c r="A18" s="42" t="s">
        <v>83</v>
      </c>
      <c r="B18" s="44">
        <v>1</v>
      </c>
      <c r="C18" s="39">
        <v>109</v>
      </c>
      <c r="D18" s="40" t="s">
        <v>71</v>
      </c>
      <c r="E18" s="41">
        <v>8.1</v>
      </c>
      <c r="F18" s="45">
        <f t="shared" si="0"/>
        <v>882.9</v>
      </c>
    </row>
    <row r="19" spans="1:6" s="29" customFormat="1" ht="18" customHeight="1" outlineLevel="2">
      <c r="A19" s="42" t="s">
        <v>84</v>
      </c>
      <c r="B19" s="44">
        <f>B11*0.1</f>
        <v>144.65</v>
      </c>
      <c r="C19" s="39">
        <v>3</v>
      </c>
      <c r="D19" s="40" t="s">
        <v>71</v>
      </c>
      <c r="E19" s="41">
        <v>14.6</v>
      </c>
      <c r="F19" s="45">
        <f t="shared" si="0"/>
        <v>6335.67</v>
      </c>
    </row>
    <row r="20" spans="1:6" s="29" customFormat="1" ht="29.25" customHeight="1" outlineLevel="2">
      <c r="A20" s="42" t="s">
        <v>85</v>
      </c>
      <c r="B20" s="44">
        <v>7.2</v>
      </c>
      <c r="C20" s="39">
        <v>109</v>
      </c>
      <c r="D20" s="40" t="s">
        <v>71</v>
      </c>
      <c r="E20" s="41">
        <v>3.83</v>
      </c>
      <c r="F20" s="45">
        <f t="shared" si="0"/>
        <v>3005.784</v>
      </c>
    </row>
    <row r="21" spans="1:6" s="29" customFormat="1" ht="15.75" customHeight="1" outlineLevel="2">
      <c r="A21" s="42" t="s">
        <v>86</v>
      </c>
      <c r="B21" s="44">
        <f>B11*0.2</f>
        <v>289.3</v>
      </c>
      <c r="C21" s="39">
        <v>22</v>
      </c>
      <c r="D21" s="40" t="s">
        <v>71</v>
      </c>
      <c r="E21" s="41">
        <v>3</v>
      </c>
      <c r="F21" s="45">
        <f t="shared" si="0"/>
        <v>19093.800000000003</v>
      </c>
    </row>
    <row r="22" spans="1:6" s="29" customFormat="1" ht="31.5" customHeight="1" outlineLevel="1">
      <c r="A22" s="43" t="s">
        <v>149</v>
      </c>
      <c r="B22" s="44">
        <v>3401.4</v>
      </c>
      <c r="C22" s="39" t="s">
        <v>7</v>
      </c>
      <c r="D22" s="40" t="s">
        <v>71</v>
      </c>
      <c r="E22" s="41">
        <v>0.08075172515049185</v>
      </c>
      <c r="F22" s="45">
        <f>F23+F24</f>
        <v>4232</v>
      </c>
    </row>
    <row r="23" spans="1:6" s="29" customFormat="1" ht="19.5" customHeight="1" outlineLevel="1">
      <c r="A23" s="42" t="s">
        <v>109</v>
      </c>
      <c r="B23" s="44">
        <v>529</v>
      </c>
      <c r="C23" s="39">
        <v>12</v>
      </c>
      <c r="D23" s="40" t="s">
        <v>71</v>
      </c>
      <c r="E23" s="41">
        <v>0.25</v>
      </c>
      <c r="F23" s="45">
        <f>B23*C23*E23</f>
        <v>1587</v>
      </c>
    </row>
    <row r="24" spans="1:6" s="29" customFormat="1" ht="20.25" customHeight="1" outlineLevel="1">
      <c r="A24" s="42" t="s">
        <v>110</v>
      </c>
      <c r="B24" s="44">
        <v>529</v>
      </c>
      <c r="C24" s="39">
        <v>1</v>
      </c>
      <c r="D24" s="40" t="s">
        <v>71</v>
      </c>
      <c r="E24" s="41">
        <v>5</v>
      </c>
      <c r="F24" s="45">
        <f>B24*C24*E24</f>
        <v>2645</v>
      </c>
    </row>
    <row r="25" spans="1:6" s="29" customFormat="1" ht="48" customHeight="1" outlineLevel="1">
      <c r="A25" s="43" t="s">
        <v>148</v>
      </c>
      <c r="B25" s="44">
        <f>B8</f>
        <v>3401.1</v>
      </c>
      <c r="C25" s="39">
        <v>12</v>
      </c>
      <c r="D25" s="40" t="s">
        <v>7</v>
      </c>
      <c r="E25" s="41">
        <f>F25/B25/C25</f>
        <v>4.592768148540178</v>
      </c>
      <c r="F25" s="45">
        <f>SUM(F26:F43)</f>
        <v>187445.565</v>
      </c>
    </row>
    <row r="26" spans="1:6" s="29" customFormat="1" ht="18" customHeight="1" outlineLevel="1">
      <c r="A26" s="50" t="s">
        <v>87</v>
      </c>
      <c r="B26" s="47">
        <v>618.9</v>
      </c>
      <c r="C26" s="44" t="s">
        <v>99</v>
      </c>
      <c r="D26" s="51" t="s">
        <v>71</v>
      </c>
      <c r="E26" s="40">
        <v>3.86</v>
      </c>
      <c r="F26" s="41">
        <v>4777.907999999999</v>
      </c>
    </row>
    <row r="27" spans="1:6" s="29" customFormat="1" ht="18" customHeight="1" outlineLevel="1">
      <c r="A27" s="46" t="s">
        <v>88</v>
      </c>
      <c r="B27" s="47">
        <v>529</v>
      </c>
      <c r="C27" s="44" t="s">
        <v>100</v>
      </c>
      <c r="D27" s="51" t="s">
        <v>71</v>
      </c>
      <c r="E27" s="40">
        <v>3.86</v>
      </c>
      <c r="F27" s="41">
        <v>4083.88</v>
      </c>
    </row>
    <row r="28" spans="1:6" s="29" customFormat="1" ht="18" customHeight="1" outlineLevel="1">
      <c r="A28" s="46" t="s">
        <v>89</v>
      </c>
      <c r="B28" s="47">
        <v>885.5</v>
      </c>
      <c r="C28" s="44" t="s">
        <v>101</v>
      </c>
      <c r="D28" s="51" t="s">
        <v>71</v>
      </c>
      <c r="E28" s="40">
        <v>42.27</v>
      </c>
      <c r="F28" s="41">
        <v>37430.08500000001</v>
      </c>
    </row>
    <row r="29" spans="1:6" s="29" customFormat="1" ht="30" customHeight="1" outlineLevel="1">
      <c r="A29" s="46" t="s">
        <v>90</v>
      </c>
      <c r="B29" s="47">
        <v>47.85</v>
      </c>
      <c r="C29" s="44" t="s">
        <v>101</v>
      </c>
      <c r="D29" s="51" t="s">
        <v>71</v>
      </c>
      <c r="E29" s="40">
        <v>42.27</v>
      </c>
      <c r="F29" s="41">
        <v>4045.2390000000005</v>
      </c>
    </row>
    <row r="30" spans="1:6" s="29" customFormat="1" ht="19.5" customHeight="1" outlineLevel="1">
      <c r="A30" s="46" t="s">
        <v>91</v>
      </c>
      <c r="B30" s="52">
        <v>6</v>
      </c>
      <c r="C30" s="44" t="s">
        <v>99</v>
      </c>
      <c r="D30" s="51" t="s">
        <v>102</v>
      </c>
      <c r="E30" s="40">
        <v>296.66</v>
      </c>
      <c r="F30" s="41">
        <v>1779.96</v>
      </c>
    </row>
    <row r="31" spans="1:6" s="29" customFormat="1" ht="21" customHeight="1" outlineLevel="1">
      <c r="A31" s="46" t="s">
        <v>92</v>
      </c>
      <c r="B31" s="47">
        <v>6</v>
      </c>
      <c r="C31" s="44" t="s">
        <v>99</v>
      </c>
      <c r="D31" s="51" t="s">
        <v>102</v>
      </c>
      <c r="E31" s="40">
        <v>85.53</v>
      </c>
      <c r="F31" s="41">
        <v>513.18</v>
      </c>
    </row>
    <row r="32" spans="1:6" s="29" customFormat="1" ht="30.75" customHeight="1" outlineLevel="1">
      <c r="A32" s="50" t="s">
        <v>93</v>
      </c>
      <c r="B32" s="47">
        <v>269.1</v>
      </c>
      <c r="C32" s="44" t="s">
        <v>103</v>
      </c>
      <c r="D32" s="51" t="s">
        <v>71</v>
      </c>
      <c r="E32" s="40">
        <v>1.62</v>
      </c>
      <c r="F32" s="41">
        <v>45337.96800000001</v>
      </c>
    </row>
    <row r="33" spans="1:6" s="29" customFormat="1" ht="18" customHeight="1" outlineLevel="1">
      <c r="A33" s="46" t="s">
        <v>94</v>
      </c>
      <c r="B33" s="47">
        <v>1417</v>
      </c>
      <c r="C33" s="44" t="s">
        <v>100</v>
      </c>
      <c r="D33" s="51" t="s">
        <v>71</v>
      </c>
      <c r="E33" s="40">
        <v>1.62</v>
      </c>
      <c r="F33" s="41">
        <v>4591.08</v>
      </c>
    </row>
    <row r="34" spans="1:6" s="29" customFormat="1" ht="19.5" customHeight="1" outlineLevel="1">
      <c r="A34" s="46" t="s">
        <v>95</v>
      </c>
      <c r="B34" s="47">
        <v>10.9</v>
      </c>
      <c r="C34" s="44" t="s">
        <v>99</v>
      </c>
      <c r="D34" s="51" t="s">
        <v>102</v>
      </c>
      <c r="E34" s="40">
        <v>235.56</v>
      </c>
      <c r="F34" s="41">
        <v>706.68</v>
      </c>
    </row>
    <row r="35" spans="1:6" s="29" customFormat="1" ht="21" customHeight="1" outlineLevel="1">
      <c r="A35" s="46" t="s">
        <v>96</v>
      </c>
      <c r="B35" s="47">
        <v>3</v>
      </c>
      <c r="C35" s="44" t="s">
        <v>99</v>
      </c>
      <c r="D35" s="51" t="s">
        <v>71</v>
      </c>
      <c r="E35" s="40">
        <v>246.3</v>
      </c>
      <c r="F35" s="41">
        <v>443.34</v>
      </c>
    </row>
    <row r="36" spans="1:6" s="29" customFormat="1" ht="33" customHeight="1" outlineLevel="1">
      <c r="A36" s="50" t="s">
        <v>97</v>
      </c>
      <c r="B36" s="47">
        <v>1.8</v>
      </c>
      <c r="C36" s="44" t="s">
        <v>99</v>
      </c>
      <c r="D36" s="51" t="s">
        <v>102</v>
      </c>
      <c r="E36" s="40">
        <v>58.75</v>
      </c>
      <c r="F36" s="41">
        <v>0</v>
      </c>
    </row>
    <row r="37" spans="1:6" s="29" customFormat="1" ht="33" customHeight="1" outlineLevel="1">
      <c r="A37" s="46" t="s">
        <v>98</v>
      </c>
      <c r="B37" s="47">
        <v>4</v>
      </c>
      <c r="C37" s="44" t="s">
        <v>99</v>
      </c>
      <c r="D37" s="51" t="s">
        <v>104</v>
      </c>
      <c r="E37" s="40">
        <v>9573</v>
      </c>
      <c r="F37" s="41">
        <v>9573</v>
      </c>
    </row>
    <row r="38" spans="1:6" s="29" customFormat="1" ht="32.25" customHeight="1" outlineLevel="1">
      <c r="A38" s="46" t="s">
        <v>142</v>
      </c>
      <c r="B38" s="47">
        <v>1</v>
      </c>
      <c r="C38" s="44" t="s">
        <v>144</v>
      </c>
      <c r="D38" s="51" t="s">
        <v>127</v>
      </c>
      <c r="E38" s="40">
        <v>8.67</v>
      </c>
      <c r="F38" s="41">
        <v>0</v>
      </c>
    </row>
    <row r="39" spans="1:6" s="29" customFormat="1" ht="21" customHeight="1" outlineLevel="1">
      <c r="A39" s="46" t="s">
        <v>105</v>
      </c>
      <c r="B39" s="47">
        <v>4.5</v>
      </c>
      <c r="C39" s="44" t="s">
        <v>99</v>
      </c>
      <c r="D39" s="51" t="s">
        <v>71</v>
      </c>
      <c r="E39" s="40">
        <v>1501.43</v>
      </c>
      <c r="F39" s="41">
        <v>6756.435</v>
      </c>
    </row>
    <row r="40" spans="1:6" s="29" customFormat="1" ht="36" customHeight="1" outlineLevel="1">
      <c r="A40" s="46" t="s">
        <v>106</v>
      </c>
      <c r="B40" s="47">
        <v>3</v>
      </c>
      <c r="C40" s="44" t="s">
        <v>99</v>
      </c>
      <c r="D40" s="51" t="s">
        <v>71</v>
      </c>
      <c r="E40" s="40">
        <v>327.81</v>
      </c>
      <c r="F40" s="41">
        <v>983.43</v>
      </c>
    </row>
    <row r="41" spans="1:6" s="29" customFormat="1" ht="31.5" customHeight="1" outlineLevel="1">
      <c r="A41" s="46" t="s">
        <v>107</v>
      </c>
      <c r="B41" s="47">
        <v>4</v>
      </c>
      <c r="C41" s="44" t="s">
        <v>99</v>
      </c>
      <c r="D41" s="51" t="s">
        <v>102</v>
      </c>
      <c r="E41" s="40">
        <v>654.47</v>
      </c>
      <c r="F41" s="41">
        <v>2617.88</v>
      </c>
    </row>
    <row r="42" spans="1:6" s="29" customFormat="1" ht="21" customHeight="1" outlineLevel="1">
      <c r="A42" s="46" t="s">
        <v>108</v>
      </c>
      <c r="B42" s="47">
        <v>4</v>
      </c>
      <c r="C42" s="44" t="s">
        <v>99</v>
      </c>
      <c r="D42" s="51" t="s">
        <v>102</v>
      </c>
      <c r="E42" s="40">
        <v>9168.25</v>
      </c>
      <c r="F42" s="41">
        <v>36673</v>
      </c>
    </row>
    <row r="43" spans="1:6" s="29" customFormat="1" ht="49.5" customHeight="1" outlineLevel="1">
      <c r="A43" s="46" t="s">
        <v>143</v>
      </c>
      <c r="B43" s="47">
        <v>1085.3</v>
      </c>
      <c r="C43" s="44" t="s">
        <v>99</v>
      </c>
      <c r="D43" s="51" t="s">
        <v>71</v>
      </c>
      <c r="E43" s="40">
        <v>25</v>
      </c>
      <c r="F43" s="41">
        <v>27132.5</v>
      </c>
    </row>
    <row r="44" spans="1:6" s="29" customFormat="1" ht="31.5" customHeight="1" outlineLevel="1">
      <c r="A44" s="43" t="s">
        <v>150</v>
      </c>
      <c r="B44" s="44">
        <f>B8</f>
        <v>3401.1</v>
      </c>
      <c r="C44" s="39">
        <v>12</v>
      </c>
      <c r="D44" s="40" t="s">
        <v>24</v>
      </c>
      <c r="E44" s="41">
        <v>0.06</v>
      </c>
      <c r="F44" s="45">
        <f>B44*C44*E44</f>
        <v>2448.792</v>
      </c>
    </row>
    <row r="45" spans="1:6" s="27" customFormat="1" ht="48" customHeight="1">
      <c r="A45" s="22" t="s">
        <v>151</v>
      </c>
      <c r="B45" s="23">
        <f>B8</f>
        <v>3401.1</v>
      </c>
      <c r="C45" s="49">
        <v>12</v>
      </c>
      <c r="D45" s="24" t="s">
        <v>7</v>
      </c>
      <c r="E45" s="25">
        <f>SUM(E46,E53)</f>
        <v>4.8100000000000005</v>
      </c>
      <c r="F45" s="48">
        <f>SUM(F46,F53)</f>
        <v>201795.04000000004</v>
      </c>
    </row>
    <row r="46" spans="1:6" s="28" customFormat="1" ht="42" customHeight="1">
      <c r="A46" s="43" t="s">
        <v>113</v>
      </c>
      <c r="B46" s="44">
        <f>B15</f>
        <v>1</v>
      </c>
      <c r="C46" s="39">
        <v>12</v>
      </c>
      <c r="D46" s="40" t="s">
        <v>7</v>
      </c>
      <c r="E46" s="41">
        <v>0.62</v>
      </c>
      <c r="F46" s="45">
        <f>SUM(F47:F52)</f>
        <v>25326.5</v>
      </c>
    </row>
    <row r="47" spans="1:6" s="28" customFormat="1" ht="31.5" customHeight="1">
      <c r="A47" s="46" t="s">
        <v>114</v>
      </c>
      <c r="B47" s="47">
        <v>15</v>
      </c>
      <c r="C47" s="39" t="s">
        <v>115</v>
      </c>
      <c r="D47" s="40" t="s">
        <v>102</v>
      </c>
      <c r="E47" s="41">
        <v>33.62</v>
      </c>
      <c r="F47" s="45">
        <v>6051.6</v>
      </c>
    </row>
    <row r="48" spans="1:6" s="28" customFormat="1" ht="21.75" customHeight="1">
      <c r="A48" s="46" t="s">
        <v>116</v>
      </c>
      <c r="B48" s="47">
        <v>1</v>
      </c>
      <c r="C48" s="39" t="s">
        <v>115</v>
      </c>
      <c r="D48" s="40" t="s">
        <v>102</v>
      </c>
      <c r="E48" s="41">
        <v>187.18</v>
      </c>
      <c r="F48" s="45">
        <v>2246.16</v>
      </c>
    </row>
    <row r="49" spans="1:6" s="28" customFormat="1" ht="29.25" customHeight="1">
      <c r="A49" s="46" t="s">
        <v>117</v>
      </c>
      <c r="B49" s="47">
        <v>15</v>
      </c>
      <c r="C49" s="39" t="s">
        <v>99</v>
      </c>
      <c r="D49" s="40" t="s">
        <v>102</v>
      </c>
      <c r="E49" s="41">
        <v>452</v>
      </c>
      <c r="F49" s="45">
        <v>6780</v>
      </c>
    </row>
    <row r="50" spans="1:6" s="28" customFormat="1" ht="21.75" customHeight="1">
      <c r="A50" s="46" t="s">
        <v>118</v>
      </c>
      <c r="B50" s="47">
        <v>1</v>
      </c>
      <c r="C50" s="39" t="s">
        <v>99</v>
      </c>
      <c r="D50" s="40" t="s">
        <v>102</v>
      </c>
      <c r="E50" s="41">
        <v>2084.78</v>
      </c>
      <c r="F50" s="45">
        <v>2084.78</v>
      </c>
    </row>
    <row r="51" spans="1:6" s="28" customFormat="1" ht="31.5" customHeight="1">
      <c r="A51" s="46" t="s">
        <v>119</v>
      </c>
      <c r="B51" s="47">
        <v>1</v>
      </c>
      <c r="C51" s="39" t="s">
        <v>120</v>
      </c>
      <c r="D51" s="40" t="s">
        <v>104</v>
      </c>
      <c r="E51" s="40">
        <v>0</v>
      </c>
      <c r="F51" s="41">
        <v>0</v>
      </c>
    </row>
    <row r="52" spans="1:6" s="28" customFormat="1" ht="31.5" customHeight="1">
      <c r="A52" s="46" t="s">
        <v>121</v>
      </c>
      <c r="B52" s="47">
        <v>1</v>
      </c>
      <c r="C52" s="39" t="s">
        <v>122</v>
      </c>
      <c r="D52" s="40" t="s">
        <v>104</v>
      </c>
      <c r="E52" s="40">
        <v>8163.96</v>
      </c>
      <c r="F52" s="41">
        <v>8163.96</v>
      </c>
    </row>
    <row r="53" spans="1:6" s="28" customFormat="1" ht="45.75" customHeight="1">
      <c r="A53" s="43" t="s">
        <v>123</v>
      </c>
      <c r="B53" s="44">
        <f>B15</f>
        <v>1</v>
      </c>
      <c r="C53" s="39">
        <v>12</v>
      </c>
      <c r="D53" s="40" t="s">
        <v>7</v>
      </c>
      <c r="E53" s="41">
        <v>4.19</v>
      </c>
      <c r="F53" s="45">
        <f>SUM(F54:F63)</f>
        <v>176468.54000000004</v>
      </c>
    </row>
    <row r="54" spans="1:6" s="28" customFormat="1" ht="27.75" customHeight="1">
      <c r="A54" s="46" t="s">
        <v>124</v>
      </c>
      <c r="B54" s="44">
        <v>101</v>
      </c>
      <c r="C54" s="39" t="s">
        <v>99</v>
      </c>
      <c r="D54" s="40" t="s">
        <v>125</v>
      </c>
      <c r="E54" s="41">
        <v>23.3</v>
      </c>
      <c r="F54" s="45">
        <v>2353.3</v>
      </c>
    </row>
    <row r="55" spans="1:6" s="28" customFormat="1" ht="16.5" customHeight="1">
      <c r="A55" s="46" t="s">
        <v>126</v>
      </c>
      <c r="B55" s="44">
        <v>101</v>
      </c>
      <c r="C55" s="39" t="s">
        <v>99</v>
      </c>
      <c r="D55" s="40" t="s">
        <v>127</v>
      </c>
      <c r="E55" s="41">
        <v>86.72</v>
      </c>
      <c r="F55" s="45">
        <v>8758.72</v>
      </c>
    </row>
    <row r="56" spans="1:6" s="28" customFormat="1" ht="16.5" customHeight="1">
      <c r="A56" s="46" t="s">
        <v>128</v>
      </c>
      <c r="B56" s="44">
        <v>16240</v>
      </c>
      <c r="C56" s="39" t="s">
        <v>99</v>
      </c>
      <c r="D56" s="40" t="s">
        <v>129</v>
      </c>
      <c r="E56" s="41">
        <v>0.31</v>
      </c>
      <c r="F56" s="45">
        <v>5034.4</v>
      </c>
    </row>
    <row r="57" spans="1:6" s="28" customFormat="1" ht="16.5" customHeight="1">
      <c r="A57" s="46" t="s">
        <v>130</v>
      </c>
      <c r="B57" s="44">
        <v>2</v>
      </c>
      <c r="C57" s="39" t="s">
        <v>99</v>
      </c>
      <c r="D57" s="40" t="s">
        <v>131</v>
      </c>
      <c r="E57" s="41">
        <v>664.9</v>
      </c>
      <c r="F57" s="45">
        <v>1329.8</v>
      </c>
    </row>
    <row r="58" spans="1:6" s="28" customFormat="1" ht="31.5" customHeight="1">
      <c r="A58" s="46" t="s">
        <v>132</v>
      </c>
      <c r="B58" s="44">
        <v>529</v>
      </c>
      <c r="C58" s="39" t="s">
        <v>133</v>
      </c>
      <c r="D58" s="40" t="s">
        <v>71</v>
      </c>
      <c r="E58" s="41">
        <v>1.27</v>
      </c>
      <c r="F58" s="45">
        <v>34935.16</v>
      </c>
    </row>
    <row r="59" spans="1:6" s="28" customFormat="1" ht="17.25" customHeight="1">
      <c r="A59" s="46" t="s">
        <v>134</v>
      </c>
      <c r="B59" s="44">
        <v>7.466666666666666</v>
      </c>
      <c r="C59" s="39" t="s">
        <v>99</v>
      </c>
      <c r="D59" s="40" t="s">
        <v>102</v>
      </c>
      <c r="E59" s="41">
        <v>221.41</v>
      </c>
      <c r="F59" s="45">
        <v>1549.87</v>
      </c>
    </row>
    <row r="60" spans="1:6" s="28" customFormat="1" ht="28.5" customHeight="1">
      <c r="A60" s="46" t="s">
        <v>135</v>
      </c>
      <c r="B60" s="44">
        <v>618.9</v>
      </c>
      <c r="C60" s="39" t="s">
        <v>136</v>
      </c>
      <c r="D60" s="40" t="s">
        <v>71</v>
      </c>
      <c r="E60" s="41">
        <v>1.27</v>
      </c>
      <c r="F60" s="45">
        <v>2358.009</v>
      </c>
    </row>
    <row r="61" spans="1:6" s="28" customFormat="1" ht="30.75" customHeight="1">
      <c r="A61" s="46" t="s">
        <v>137</v>
      </c>
      <c r="B61" s="44">
        <v>52</v>
      </c>
      <c r="C61" s="39" t="s">
        <v>99</v>
      </c>
      <c r="D61" s="40" t="s">
        <v>127</v>
      </c>
      <c r="E61" s="41">
        <v>129.18</v>
      </c>
      <c r="F61" s="45">
        <v>6717.36</v>
      </c>
    </row>
    <row r="62" spans="1:6" s="28" customFormat="1" ht="27" customHeight="1">
      <c r="A62" s="46" t="s">
        <v>138</v>
      </c>
      <c r="B62" s="44">
        <v>33</v>
      </c>
      <c r="C62" s="39" t="s">
        <v>99</v>
      </c>
      <c r="D62" s="40" t="s">
        <v>139</v>
      </c>
      <c r="E62" s="41">
        <v>186.22</v>
      </c>
      <c r="F62" s="45">
        <v>6145.26</v>
      </c>
    </row>
    <row r="63" spans="1:6" s="28" customFormat="1" ht="30" customHeight="1">
      <c r="A63" s="46" t="s">
        <v>140</v>
      </c>
      <c r="B63" s="44">
        <v>1</v>
      </c>
      <c r="C63" s="39" t="s">
        <v>141</v>
      </c>
      <c r="D63" s="40" t="s">
        <v>104</v>
      </c>
      <c r="E63" s="41">
        <v>107286.66100000004</v>
      </c>
      <c r="F63" s="45">
        <v>107286.66100000004</v>
      </c>
    </row>
    <row r="64" spans="1:6" s="27" customFormat="1" ht="21.75" customHeight="1">
      <c r="A64" s="35" t="s">
        <v>73</v>
      </c>
      <c r="B64" s="36"/>
      <c r="C64" s="36"/>
      <c r="D64" s="37"/>
      <c r="E64" s="25">
        <f>E8+E45</f>
        <v>13.698991338804898</v>
      </c>
      <c r="F64" s="30">
        <f>F8+F45</f>
        <v>565519.4850000001</v>
      </c>
    </row>
    <row r="65" spans="1:6" ht="15">
      <c r="A65" s="31"/>
      <c r="B65" s="32"/>
      <c r="C65" s="32"/>
      <c r="D65" s="32"/>
      <c r="E65" s="32"/>
      <c r="F65" s="32"/>
    </row>
    <row r="67" spans="1:5" ht="15">
      <c r="A67" s="18" t="s">
        <v>74</v>
      </c>
      <c r="B67" s="33"/>
      <c r="C67" s="19" t="s">
        <v>75</v>
      </c>
      <c r="E67" s="34"/>
    </row>
  </sheetData>
  <sheetProtection/>
  <mergeCells count="3">
    <mergeCell ref="A1:F1"/>
    <mergeCell ref="A2:F2"/>
    <mergeCell ref="A3:F3"/>
  </mergeCells>
  <printOptions/>
  <pageMargins left="0.3" right="0.18" top="0.49" bottom="0.5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2020-03-25T10:48:54Z</cp:lastPrinted>
  <dcterms:created xsi:type="dcterms:W3CDTF">2018-04-02T07:45:01Z</dcterms:created>
  <dcterms:modified xsi:type="dcterms:W3CDTF">2020-03-28T04:32:34Z</dcterms:modified>
  <cp:category/>
  <cp:version/>
  <cp:contentType/>
  <cp:contentStatus/>
</cp:coreProperties>
</file>